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6980" yWindow="1460" windowWidth="15920" windowHeight="9220"/>
  </bookViews>
  <sheets>
    <sheet name="WSA Annual Budget Design" sheetId="2" r:id="rId1"/>
    <sheet name="Player Travel Expense" sheetId="3"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24" i="3"/>
  <c r="L23"/>
  <c r="I22"/>
  <c r="L22"/>
  <c r="I21"/>
  <c r="K21"/>
  <c r="J21"/>
  <c r="L21"/>
  <c r="L20"/>
  <c r="K24"/>
  <c r="K23"/>
  <c r="K22"/>
  <c r="K20"/>
  <c r="J24"/>
  <c r="J23"/>
  <c r="J22"/>
  <c r="J20"/>
  <c r="I24"/>
  <c r="I23"/>
  <c r="I20"/>
  <c r="D32"/>
  <c r="F34"/>
  <c r="F33"/>
  <c r="F32"/>
  <c r="F31"/>
  <c r="F30"/>
  <c r="K34"/>
  <c r="L34"/>
  <c r="K33"/>
  <c r="L33"/>
  <c r="I32"/>
  <c r="K32"/>
  <c r="L32"/>
  <c r="K31"/>
  <c r="D31"/>
  <c r="I31"/>
  <c r="G31"/>
  <c r="J31"/>
  <c r="L31"/>
  <c r="G30"/>
  <c r="J30"/>
  <c r="K30"/>
  <c r="L30"/>
  <c r="L29"/>
  <c r="J34"/>
  <c r="J33"/>
  <c r="J32"/>
  <c r="J29"/>
  <c r="K29"/>
  <c r="I33"/>
  <c r="I30"/>
  <c r="I34"/>
  <c r="I29"/>
  <c r="G34"/>
  <c r="G33"/>
  <c r="G32"/>
  <c r="G29"/>
  <c r="F29"/>
  <c r="D34"/>
  <c r="D33"/>
  <c r="D29"/>
  <c r="A34"/>
  <c r="A33"/>
  <c r="A32"/>
  <c r="A31"/>
  <c r="A30"/>
  <c r="A29"/>
  <c r="J19"/>
  <c r="L19"/>
  <c r="K19"/>
  <c r="I19"/>
  <c r="I25" i="2"/>
  <c r="I35"/>
  <c r="I38"/>
  <c r="I41"/>
  <c r="I42"/>
  <c r="D56"/>
  <c r="D55"/>
  <c r="D54"/>
  <c r="D53"/>
  <c r="D24"/>
  <c r="I32"/>
  <c r="D33"/>
  <c r="I33"/>
  <c r="I14"/>
  <c r="I34"/>
  <c r="D40"/>
  <c r="I36"/>
  <c r="D12"/>
  <c r="I37"/>
</calcChain>
</file>

<file path=xl/sharedStrings.xml><?xml version="1.0" encoding="utf-8"?>
<sst xmlns="http://schemas.openxmlformats.org/spreadsheetml/2006/main" count="125" uniqueCount="100">
  <si>
    <t>Player</t>
    <phoneticPr fontId="16" type="noConversion"/>
  </si>
  <si>
    <t>Roundtrip</t>
    <phoneticPr fontId="16" type="noConversion"/>
  </si>
  <si>
    <t>Player</t>
    <phoneticPr fontId="16" type="noConversion"/>
  </si>
  <si>
    <t>Tournament Description</t>
    <phoneticPr fontId="16" type="noConversion"/>
  </si>
  <si>
    <t>Hotel</t>
    <phoneticPr fontId="16" type="noConversion"/>
  </si>
  <si>
    <t>Gas/Mileage</t>
    <phoneticPr fontId="16" type="noConversion"/>
  </si>
  <si>
    <t>Final Four Showcase</t>
    <phoneticPr fontId="16" type="noConversion"/>
  </si>
  <si>
    <t>Includes $15 up charge, per club reccomendation each assessment to help cover incidentals, late payers, unexpected fees.</t>
    <phoneticPr fontId="1" type="noConversion"/>
  </si>
  <si>
    <t>DUE DATE</t>
    <phoneticPr fontId="1" type="noConversion"/>
  </si>
  <si>
    <t>AMT DUE</t>
    <phoneticPr fontId="1" type="noConversion"/>
  </si>
  <si>
    <t>ASSESSMENT</t>
    <phoneticPr fontId="1" type="noConversion"/>
  </si>
  <si>
    <t>TOTAL EXP. PER PLAYER w/ UP CHARGE</t>
    <phoneticPr fontId="1" type="noConversion"/>
  </si>
  <si>
    <t>** Add $15 up charge per quarterly assessment</t>
    <phoneticPr fontId="1" type="noConversion"/>
  </si>
  <si>
    <t>Generate due dates based on cash needs relevant to entry deadlines</t>
    <phoneticPr fontId="1" type="noConversion"/>
  </si>
  <si>
    <t>Team Training Tops (team price)</t>
    <phoneticPr fontId="1" type="noConversion"/>
  </si>
  <si>
    <t>Team Game Ball</t>
    <phoneticPr fontId="1" type="noConversion"/>
  </si>
  <si>
    <t>Entry Fee</t>
    <phoneticPr fontId="16" type="noConversion"/>
  </si>
  <si>
    <t>Miles</t>
    <phoneticPr fontId="16" type="noConversion"/>
  </si>
  <si>
    <t>SportSource Showcase, Dallas</t>
    <phoneticPr fontId="16" type="noConversion"/>
  </si>
  <si>
    <t>Number of Players on Team</t>
    <phoneticPr fontId="16" type="noConversion"/>
  </si>
  <si>
    <t>Mileage (per mile)</t>
    <phoneticPr fontId="16" type="noConversion"/>
  </si>
  <si>
    <t>Hotel Expense Per Rm Night</t>
    <phoneticPr fontId="16" type="noConversion"/>
  </si>
  <si>
    <t>ENTER NUMBER OF PLAYERS ON TEAM HERE</t>
    <phoneticPr fontId="1" type="noConversion"/>
  </si>
  <si>
    <t>DIRECTIONS: Type in the "white/blank" cells.  Do NOT type in the YELLOW cells. Examples are provided, edit as needed per team.</t>
    <phoneticPr fontId="1" type="noConversion"/>
  </si>
  <si>
    <t xml:space="preserve">Individual Player Expenses (i.e. unis, etc) </t>
    <phoneticPr fontId="1" type="noConversion"/>
  </si>
  <si>
    <t>TOTAL TEAM EXPENSE REFS</t>
    <phoneticPr fontId="1" type="noConversion"/>
  </si>
  <si>
    <t>TOTAL TEAM EXPENSE COACH TRAVEL</t>
    <phoneticPr fontId="1" type="noConversion"/>
  </si>
  <si>
    <t>TOTAL TEAM EXPENSE MISC</t>
    <phoneticPr fontId="1" type="noConversion"/>
  </si>
  <si>
    <t>TOTAL TEAM EXPENSE IN STATE</t>
    <phoneticPr fontId="1" type="noConversion"/>
  </si>
  <si>
    <t xml:space="preserve">TOTAL TEAM EXPENSE OUT OF STATE </t>
    <phoneticPr fontId="1" type="noConversion"/>
  </si>
  <si>
    <t>TOTAL TEAM EXPENSE FUTSAL/INDOOR</t>
    <phoneticPr fontId="1" type="noConversion"/>
  </si>
  <si>
    <t>ASSESSMENT #1:</t>
    <phoneticPr fontId="1" type="noConversion"/>
  </si>
  <si>
    <t xml:space="preserve">ASSESSMENT #2: </t>
    <phoneticPr fontId="1" type="noConversion"/>
  </si>
  <si>
    <t>ASSESSMENT #3:</t>
    <phoneticPr fontId="1" type="noConversion"/>
  </si>
  <si>
    <t>ASSESSMENT #4:</t>
    <phoneticPr fontId="1" type="noConversion"/>
  </si>
  <si>
    <t xml:space="preserve">PLAYER ASSESSMENT CALCULATIONS </t>
    <phoneticPr fontId="1" type="noConversion"/>
  </si>
  <si>
    <t>WEST SIDE ALLIANCE S.C. TEAM BUDGET</t>
    <phoneticPr fontId="1" type="noConversion"/>
  </si>
  <si>
    <t>FIRST DRAFT DUE JUNE 14, 2015 TO DIRECTORS OF COACHING</t>
    <phoneticPr fontId="1" type="noConversion"/>
  </si>
  <si>
    <t>FIRST DRAFT DUE JUNE 14th, 2015 TO DIRECTORS OF COACHING</t>
    <phoneticPr fontId="1" type="noConversion"/>
  </si>
  <si>
    <t>Coaches Name</t>
    <phoneticPr fontId="1" type="noConversion"/>
  </si>
  <si>
    <t xml:space="preserve">Team Name  </t>
    <phoneticPr fontId="1" type="noConversion"/>
  </si>
  <si>
    <t>Capital City Cup, Arkansas</t>
    <phoneticPr fontId="1" type="noConversion"/>
  </si>
  <si>
    <t>Liverpool FC Cup, Dallas</t>
    <phoneticPr fontId="1" type="noConversion"/>
  </si>
  <si>
    <t>Capital City Cup Arkansas</t>
    <phoneticPr fontId="1" type="noConversion"/>
  </si>
  <si>
    <t xml:space="preserve">Fall Oklahoma Premiere League </t>
    <phoneticPr fontId="1" type="noConversion"/>
  </si>
  <si>
    <t xml:space="preserve">Spring League Fee </t>
    <phoneticPr fontId="1" type="noConversion"/>
  </si>
  <si>
    <t>Total Coaching Travel Expenses</t>
    <phoneticPr fontId="1" type="noConversion"/>
  </si>
  <si>
    <t>REFEREE FEES</t>
    <phoneticPr fontId="1" type="noConversion"/>
  </si>
  <si>
    <t xml:space="preserve">COACHING TRAVEL EXPENSES </t>
    <phoneticPr fontId="1" type="noConversion"/>
  </si>
  <si>
    <t>MISCELLANEOUS EXPENSES</t>
    <phoneticPr fontId="1" type="noConversion"/>
  </si>
  <si>
    <t>WINTER INDOOR/FUTSAL EXPENSE</t>
    <phoneticPr fontId="1" type="noConversion"/>
  </si>
  <si>
    <t>West Side Futsal (2 teams entry fee price)</t>
    <phoneticPr fontId="1" type="noConversion"/>
  </si>
  <si>
    <t>Total Winter Indoor/Futsal Expense</t>
    <phoneticPr fontId="1" type="noConversion"/>
  </si>
  <si>
    <t>Total Referee Fees Expense</t>
    <phoneticPr fontId="1" type="noConversion"/>
  </si>
  <si>
    <t>Total Team Expenses</t>
    <phoneticPr fontId="1" type="noConversion"/>
  </si>
  <si>
    <t>Number of Players on the Team</t>
    <phoneticPr fontId="1" type="noConversion"/>
  </si>
  <si>
    <t>TOTAL EXPENSE PER PLAYER</t>
    <phoneticPr fontId="1" type="noConversion"/>
  </si>
  <si>
    <t>Annual Registration Fee for Year</t>
    <phoneticPr fontId="1" type="noConversion"/>
  </si>
  <si>
    <t>Optional - paid at tryouts/evaluations</t>
    <phoneticPr fontId="1" type="noConversion"/>
  </si>
  <si>
    <t>Description</t>
  </si>
  <si>
    <t>Name</t>
  </si>
  <si>
    <t>Price</t>
  </si>
  <si>
    <t>Total In-State Tournament Expenses</t>
  </si>
  <si>
    <t>Total Out of State Tournament Expenses</t>
  </si>
  <si>
    <t>Total Miscellaneous Expenses</t>
  </si>
  <si>
    <t>League</t>
  </si>
  <si>
    <t>OUT OF STATE TOURNAMENTS</t>
  </si>
  <si>
    <t>IN-STATE TOURNAMENTS</t>
  </si>
  <si>
    <t>TOTAL EXPENSES</t>
  </si>
  <si>
    <t>Season and Year</t>
  </si>
  <si>
    <t>Team Price</t>
  </si>
  <si>
    <t>Tournament Price</t>
  </si>
  <si>
    <t>League Price</t>
  </si>
  <si>
    <t>REGSITRATION FEE *</t>
  </si>
  <si>
    <t>WSA Roundrobin</t>
    <phoneticPr fontId="1" type="noConversion"/>
  </si>
  <si>
    <t>Midwest Labor Day Tournament</t>
    <phoneticPr fontId="1" type="noConversion"/>
  </si>
  <si>
    <t>Blitz Fall Invitational</t>
    <phoneticPr fontId="1" type="noConversion"/>
  </si>
  <si>
    <t>WSA Community Shield</t>
    <phoneticPr fontId="1" type="noConversion"/>
  </si>
  <si>
    <t>Polar Bear Showcase</t>
    <phoneticPr fontId="1" type="noConversion"/>
  </si>
  <si>
    <t>Oklahoma Premiere League Fee</t>
    <phoneticPr fontId="1" type="noConversion"/>
  </si>
  <si>
    <t>WSA Cup Tournament</t>
    <phoneticPr fontId="1" type="noConversion"/>
  </si>
  <si>
    <t>State Cup Tournament</t>
    <phoneticPr fontId="1" type="noConversion"/>
  </si>
  <si>
    <t>Price Per Season</t>
    <phoneticPr fontId="1" type="noConversion"/>
  </si>
  <si>
    <t>Name/Date</t>
    <phoneticPr fontId="1" type="noConversion"/>
  </si>
  <si>
    <t>KCI Showcase</t>
    <phoneticPr fontId="16" type="noConversion"/>
  </si>
  <si>
    <t># Nights</t>
    <phoneticPr fontId="16" type="noConversion"/>
  </si>
  <si>
    <t>Hotel Stay</t>
    <phoneticPr fontId="16" type="noConversion"/>
  </si>
  <si>
    <t>Number of Players/Room</t>
    <phoneticPr fontId="16" type="noConversion"/>
  </si>
  <si>
    <t>ASSUMPTIONS</t>
    <phoneticPr fontId="16" type="noConversion"/>
  </si>
  <si>
    <t>Food Per Diem - Player</t>
    <phoneticPr fontId="16" type="noConversion"/>
  </si>
  <si>
    <t xml:space="preserve">Player </t>
    <phoneticPr fontId="16" type="noConversion"/>
  </si>
  <si>
    <t>Family</t>
    <phoneticPr fontId="16" type="noConversion"/>
  </si>
  <si>
    <t>TRAVEL EVENTS</t>
    <phoneticPr fontId="16" type="noConversion"/>
  </si>
  <si>
    <t>EVENT DETAILS</t>
    <phoneticPr fontId="16" type="noConversion"/>
  </si>
  <si>
    <t>PER PLAYER EXPENSES</t>
    <phoneticPr fontId="16" type="noConversion"/>
  </si>
  <si>
    <t>TRAVEL EVENTS</t>
    <phoneticPr fontId="16" type="noConversion"/>
  </si>
  <si>
    <t>EVENT DETAILS</t>
    <phoneticPr fontId="16" type="noConversion"/>
  </si>
  <si>
    <t>PER FAMILY EXPENSES</t>
    <phoneticPr fontId="16" type="noConversion"/>
  </si>
  <si>
    <t xml:space="preserve">Family </t>
    <phoneticPr fontId="16" type="noConversion"/>
  </si>
  <si>
    <t>Total</t>
    <phoneticPr fontId="16" type="noConversion"/>
  </si>
</sst>
</file>

<file path=xl/styles.xml><?xml version="1.0" encoding="utf-8"?>
<styleSheet xmlns="http://schemas.openxmlformats.org/spreadsheetml/2006/main">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s>
  <fonts count="19">
    <font>
      <sz val="10"/>
      <name val="Arial"/>
    </font>
    <font>
      <sz val="8"/>
      <name val="Arial"/>
    </font>
    <font>
      <sz val="10"/>
      <name val="Times New Roman"/>
      <family val="1"/>
    </font>
    <font>
      <b/>
      <sz val="10"/>
      <name val="Times New Roman"/>
      <family val="1"/>
    </font>
    <font>
      <b/>
      <sz val="10"/>
      <color indexed="13"/>
      <name val="Times New Roman"/>
      <family val="1"/>
    </font>
    <font>
      <b/>
      <sz val="10"/>
      <color indexed="10"/>
      <name val="Times New Roman"/>
      <family val="1"/>
    </font>
    <font>
      <b/>
      <sz val="22"/>
      <color indexed="9"/>
      <name val="Times New Roman"/>
    </font>
    <font>
      <b/>
      <sz val="12"/>
      <color indexed="9"/>
      <name val="Times New Roman"/>
    </font>
    <font>
      <b/>
      <sz val="10"/>
      <color indexed="9"/>
      <name val="Times New Roman"/>
    </font>
    <font>
      <sz val="10"/>
      <color indexed="9"/>
      <name val="Arial"/>
    </font>
    <font>
      <sz val="10"/>
      <color indexed="9"/>
      <name val="Times New Roman"/>
    </font>
    <font>
      <sz val="12"/>
      <color indexed="9"/>
      <name val="Arial"/>
    </font>
    <font>
      <b/>
      <i/>
      <sz val="10"/>
      <name val="Times New Roman"/>
    </font>
    <font>
      <b/>
      <sz val="12"/>
      <name val="Times New Roman"/>
    </font>
    <font>
      <sz val="9"/>
      <name val="Times New Roman"/>
    </font>
    <font>
      <i/>
      <sz val="10"/>
      <name val="Times New Roman"/>
    </font>
    <font>
      <sz val="8"/>
      <name val="Verdana"/>
    </font>
    <font>
      <b/>
      <sz val="10"/>
      <name val="Arial"/>
    </font>
    <font>
      <b/>
      <sz val="10"/>
      <color indexed="9"/>
      <name val="Arial"/>
    </font>
  </fonts>
  <fills count="6">
    <fill>
      <patternFill patternType="none"/>
    </fill>
    <fill>
      <patternFill patternType="gray125"/>
    </fill>
    <fill>
      <patternFill patternType="solid">
        <fgColor indexed="10"/>
        <bgColor indexed="64"/>
      </patternFill>
    </fill>
    <fill>
      <patternFill patternType="solid">
        <fgColor indexed="18"/>
        <bgColor indexed="64"/>
      </patternFill>
    </fill>
    <fill>
      <patternFill patternType="solid">
        <fgColor indexed="12"/>
        <bgColor indexed="64"/>
      </patternFill>
    </fill>
    <fill>
      <patternFill patternType="solid">
        <fgColor indexed="43"/>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0">
    <xf numFmtId="0" fontId="0" fillId="0" borderId="0" xfId="0"/>
    <xf numFmtId="0" fontId="2" fillId="0" borderId="0" xfId="0" applyFont="1" applyAlignment="1">
      <alignment horizontal="center"/>
    </xf>
    <xf numFmtId="0" fontId="2" fillId="0" borderId="0" xfId="0" applyFont="1"/>
    <xf numFmtId="170" fontId="3" fillId="0" borderId="26" xfId="0" applyNumberFormat="1" applyFont="1" applyBorder="1"/>
    <xf numFmtId="0" fontId="3" fillId="0" borderId="0" xfId="0" applyFont="1" applyBorder="1" applyAlignment="1">
      <alignment horizontal="center"/>
    </xf>
    <xf numFmtId="170" fontId="3" fillId="0" borderId="0" xfId="0" applyNumberFormat="1" applyFont="1" applyBorder="1"/>
    <xf numFmtId="0" fontId="3" fillId="0" borderId="0" xfId="0" applyFont="1" applyBorder="1" applyAlignment="1">
      <alignment horizontal="left"/>
    </xf>
    <xf numFmtId="170" fontId="2" fillId="0" borderId="18" xfId="0" applyNumberFormat="1" applyFont="1" applyBorder="1" applyAlignment="1">
      <alignment horizontal="right"/>
    </xf>
    <xf numFmtId="170" fontId="2" fillId="0" borderId="36" xfId="0" applyNumberFormat="1" applyFont="1" applyBorder="1" applyAlignment="1">
      <alignment horizontal="right"/>
    </xf>
    <xf numFmtId="170" fontId="2" fillId="0" borderId="21" xfId="0" applyNumberFormat="1" applyFont="1" applyBorder="1" applyAlignment="1">
      <alignment horizontal="right"/>
    </xf>
    <xf numFmtId="170" fontId="2" fillId="0" borderId="24" xfId="0" applyNumberFormat="1" applyFont="1" applyBorder="1" applyAlignment="1">
      <alignment horizontal="right"/>
    </xf>
    <xf numFmtId="0" fontId="2" fillId="0" borderId="0" xfId="0" applyFont="1" applyAlignment="1"/>
    <xf numFmtId="0" fontId="2" fillId="0" borderId="0" xfId="0" applyFont="1" applyBorder="1" applyAlignment="1"/>
    <xf numFmtId="0" fontId="4" fillId="4" borderId="12" xfId="0" applyFont="1" applyFill="1" applyBorder="1" applyAlignment="1">
      <alignment horizontal="center"/>
    </xf>
    <xf numFmtId="0" fontId="2" fillId="0" borderId="0" xfId="0" applyFont="1" applyBorder="1" applyAlignment="1">
      <alignment horizontal="center"/>
    </xf>
    <xf numFmtId="0" fontId="10" fillId="2" borderId="18" xfId="0" applyFont="1" applyFill="1" applyBorder="1" applyAlignment="1">
      <alignment horizontal="center"/>
    </xf>
    <xf numFmtId="0" fontId="10" fillId="2" borderId="21" xfId="0" applyFont="1" applyFill="1" applyBorder="1" applyAlignment="1">
      <alignment horizontal="center"/>
    </xf>
    <xf numFmtId="0" fontId="8" fillId="4" borderId="3" xfId="0" applyFont="1" applyFill="1" applyBorder="1" applyAlignment="1">
      <alignment horizontal="center"/>
    </xf>
    <xf numFmtId="0" fontId="8" fillId="2" borderId="18" xfId="0" applyFont="1" applyFill="1" applyBorder="1" applyAlignment="1">
      <alignment horizontal="center"/>
    </xf>
    <xf numFmtId="170" fontId="2" fillId="0" borderId="24" xfId="0" applyNumberFormat="1" applyFont="1" applyFill="1" applyBorder="1" applyAlignment="1">
      <alignment horizontal="right"/>
    </xf>
    <xf numFmtId="170" fontId="2" fillId="0" borderId="18" xfId="0" applyNumberFormat="1" applyFont="1" applyFill="1" applyBorder="1" applyAlignment="1">
      <alignment horizontal="right"/>
    </xf>
    <xf numFmtId="170" fontId="2" fillId="0" borderId="21" xfId="0" applyNumberFormat="1" applyFont="1" applyFill="1" applyBorder="1" applyAlignment="1">
      <alignment horizontal="right"/>
    </xf>
    <xf numFmtId="170" fontId="3" fillId="5" borderId="26" xfId="0" applyNumberFormat="1" applyFont="1" applyFill="1" applyBorder="1"/>
    <xf numFmtId="170" fontId="2" fillId="0" borderId="17" xfId="0" applyNumberFormat="1" applyFont="1" applyFill="1" applyBorder="1" applyAlignment="1">
      <alignment horizontal="right"/>
    </xf>
    <xf numFmtId="170" fontId="3" fillId="0" borderId="17" xfId="0" applyNumberFormat="1" applyFont="1" applyFill="1" applyBorder="1"/>
    <xf numFmtId="170" fontId="3" fillId="0" borderId="20" xfId="0" applyNumberFormat="1" applyFont="1" applyFill="1" applyBorder="1"/>
    <xf numFmtId="170" fontId="2" fillId="0" borderId="20" xfId="0" applyNumberFormat="1" applyFont="1" applyFill="1" applyBorder="1" applyAlignment="1">
      <alignment horizontal="right"/>
    </xf>
    <xf numFmtId="170" fontId="2" fillId="5" borderId="24" xfId="0" applyNumberFormat="1" applyFont="1" applyFill="1" applyBorder="1"/>
    <xf numFmtId="170" fontId="2" fillId="5" borderId="18" xfId="0" applyNumberFormat="1" applyFont="1" applyFill="1" applyBorder="1"/>
    <xf numFmtId="170" fontId="2" fillId="5" borderId="21" xfId="0" applyNumberFormat="1" applyFont="1" applyFill="1" applyBorder="1"/>
    <xf numFmtId="0" fontId="2" fillId="0" borderId="0" xfId="0" applyFont="1" applyFill="1"/>
    <xf numFmtId="0" fontId="12" fillId="0" borderId="0" xfId="0" applyFont="1" applyFill="1"/>
    <xf numFmtId="170" fontId="2" fillId="5" borderId="48" xfId="0" applyNumberFormat="1" applyFont="1" applyFill="1" applyBorder="1"/>
    <xf numFmtId="0" fontId="2" fillId="0" borderId="42" xfId="0" applyFont="1" applyFill="1" applyBorder="1" applyAlignment="1">
      <alignment horizontal="center"/>
    </xf>
    <xf numFmtId="170" fontId="3" fillId="5" borderId="26" xfId="0" applyNumberFormat="1" applyFont="1" applyFill="1" applyBorder="1" applyAlignment="1">
      <alignment horizontal="right"/>
    </xf>
    <xf numFmtId="0" fontId="2" fillId="0" borderId="0" xfId="0" applyFont="1" applyBorder="1"/>
    <xf numFmtId="0" fontId="13" fillId="0" borderId="0" xfId="0" applyFont="1"/>
    <xf numFmtId="0" fontId="15" fillId="0" borderId="0" xfId="0" applyFont="1"/>
    <xf numFmtId="16" fontId="3" fillId="0" borderId="17" xfId="0" applyNumberFormat="1" applyFont="1" applyBorder="1" applyAlignment="1">
      <alignment horizontal="center"/>
    </xf>
    <xf numFmtId="170" fontId="13" fillId="5" borderId="17" xfId="0" applyNumberFormat="1" applyFont="1" applyFill="1" applyBorder="1" applyAlignment="1">
      <alignment horizontal="center"/>
    </xf>
    <xf numFmtId="0" fontId="13" fillId="5" borderId="17" xfId="0" applyFont="1" applyFill="1" applyBorder="1"/>
    <xf numFmtId="0" fontId="3" fillId="5" borderId="0" xfId="0" applyFont="1" applyFill="1" applyAlignment="1">
      <alignment horizontal="center"/>
    </xf>
    <xf numFmtId="0" fontId="14" fillId="0" borderId="0" xfId="0" applyFont="1"/>
    <xf numFmtId="0" fontId="0" fillId="0" borderId="17" xfId="0" applyBorder="1"/>
    <xf numFmtId="0" fontId="0" fillId="0" borderId="17" xfId="0" applyBorder="1" applyAlignment="1">
      <alignment horizontal="center"/>
    </xf>
    <xf numFmtId="0" fontId="0" fillId="0" borderId="0" xfId="0" applyAlignment="1">
      <alignment horizontal="center"/>
    </xf>
    <xf numFmtId="164" fontId="0" fillId="0" borderId="17" xfId="0" applyNumberFormat="1" applyBorder="1" applyAlignment="1">
      <alignment horizontal="center"/>
    </xf>
    <xf numFmtId="0" fontId="5" fillId="0" borderId="0" xfId="0" applyFont="1" applyBorder="1" applyAlignment="1">
      <alignment horizontal="center"/>
    </xf>
    <xf numFmtId="0" fontId="0" fillId="0" borderId="0" xfId="0" applyBorder="1" applyAlignment="1"/>
    <xf numFmtId="0" fontId="0" fillId="5" borderId="17" xfId="0" applyFill="1" applyBorder="1" applyAlignment="1">
      <alignment horizontal="center"/>
    </xf>
    <xf numFmtId="165" fontId="0" fillId="5" borderId="17" xfId="0" applyNumberFormat="1" applyFill="1" applyBorder="1" applyAlignment="1">
      <alignment horizontal="center"/>
    </xf>
    <xf numFmtId="164" fontId="0" fillId="5" borderId="17" xfId="0" applyNumberFormat="1" applyFill="1" applyBorder="1" applyAlignment="1">
      <alignment horizontal="center"/>
    </xf>
    <xf numFmtId="165" fontId="0" fillId="5" borderId="17" xfId="0" applyNumberFormat="1" applyFill="1" applyBorder="1"/>
    <xf numFmtId="0" fontId="0" fillId="5" borderId="17" xfId="0" applyFill="1" applyBorder="1"/>
    <xf numFmtId="0" fontId="9" fillId="3" borderId="0" xfId="0" applyFont="1" applyFill="1"/>
    <xf numFmtId="0" fontId="18" fillId="2" borderId="0" xfId="0" applyFont="1" applyFill="1" applyAlignment="1">
      <alignment horizontal="center"/>
    </xf>
    <xf numFmtId="0" fontId="9" fillId="2" borderId="0" xfId="0" applyFont="1" applyFill="1"/>
    <xf numFmtId="165" fontId="0" fillId="5" borderId="17" xfId="0" applyNumberFormat="1" applyFill="1" applyBorder="1" applyAlignment="1">
      <alignment horizontal="center"/>
    </xf>
    <xf numFmtId="0" fontId="9" fillId="2" borderId="0" xfId="0" applyFont="1" applyFill="1" applyAlignment="1">
      <alignment horizontal="center"/>
    </xf>
    <xf numFmtId="165" fontId="0" fillId="5" borderId="7" xfId="0" applyNumberFormat="1" applyFill="1" applyBorder="1" applyAlignment="1">
      <alignment horizontal="center"/>
    </xf>
    <xf numFmtId="165" fontId="17" fillId="5" borderId="26" xfId="0" applyNumberFormat="1" applyFont="1" applyFill="1" applyBorder="1" applyAlignment="1">
      <alignment horizontal="center"/>
    </xf>
    <xf numFmtId="0" fontId="17" fillId="5" borderId="26" xfId="0" applyFont="1" applyFill="1" applyBorder="1" applyAlignment="1">
      <alignment horizontal="center"/>
    </xf>
    <xf numFmtId="165" fontId="0" fillId="5" borderId="7" xfId="0" applyNumberFormat="1" applyFill="1" applyBorder="1" applyAlignment="1">
      <alignment horizontal="center"/>
    </xf>
    <xf numFmtId="0" fontId="0" fillId="5" borderId="7" xfId="0" applyFill="1" applyBorder="1" applyAlignment="1">
      <alignment horizontal="center"/>
    </xf>
    <xf numFmtId="165" fontId="17" fillId="5" borderId="26" xfId="0" applyNumberFormat="1" applyFont="1" applyFill="1" applyBorder="1" applyAlignment="1">
      <alignment horizontal="center"/>
    </xf>
    <xf numFmtId="0" fontId="0" fillId="0" borderId="17" xfId="0" applyFill="1" applyBorder="1" applyAlignment="1">
      <alignment horizontal="center"/>
    </xf>
    <xf numFmtId="165" fontId="0" fillId="0" borderId="17" xfId="0" applyNumberFormat="1" applyFill="1" applyBorder="1" applyAlignment="1">
      <alignment horizontal="center"/>
    </xf>
    <xf numFmtId="164" fontId="0" fillId="0" borderId="17" xfId="0" applyNumberFormat="1" applyFill="1" applyBorder="1" applyAlignment="1">
      <alignment horizontal="center"/>
    </xf>
    <xf numFmtId="165" fontId="0" fillId="5" borderId="17" xfId="0" applyNumberFormat="1" applyFill="1" applyBorder="1"/>
    <xf numFmtId="165" fontId="17" fillId="5" borderId="26" xfId="0" applyNumberFormat="1" applyFont="1" applyFill="1" applyBorder="1" applyAlignment="1">
      <alignment horizontal="center"/>
    </xf>
    <xf numFmtId="165" fontId="0" fillId="5" borderId="7" xfId="0" applyNumberFormat="1" applyFill="1" applyBorder="1" applyAlignment="1">
      <alignment horizontal="center"/>
    </xf>
    <xf numFmtId="0" fontId="2" fillId="0" borderId="0" xfId="0" applyFont="1" applyAlignment="1">
      <alignment horizontal="right"/>
    </xf>
    <xf numFmtId="0" fontId="3" fillId="5" borderId="43" xfId="0" applyFont="1" applyFill="1" applyBorder="1" applyAlignment="1">
      <alignment horizontal="center"/>
    </xf>
    <xf numFmtId="0" fontId="3" fillId="5" borderId="44" xfId="0" applyFont="1" applyFill="1" applyBorder="1" applyAlignment="1">
      <alignment horizontal="center"/>
    </xf>
    <xf numFmtId="0" fontId="3" fillId="5" borderId="45" xfId="0" applyFont="1" applyFill="1" applyBorder="1" applyAlignment="1">
      <alignment horizontal="center"/>
    </xf>
    <xf numFmtId="0" fontId="2" fillId="0" borderId="25"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25"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5" borderId="49" xfId="0" applyFont="1" applyFill="1" applyBorder="1" applyAlignment="1">
      <alignment horizontal="left"/>
    </xf>
    <xf numFmtId="0" fontId="3" fillId="5" borderId="50" xfId="0" applyFont="1" applyFill="1" applyBorder="1" applyAlignment="1">
      <alignment horizontal="left"/>
    </xf>
    <xf numFmtId="0" fontId="3" fillId="5" borderId="51" xfId="0" applyFont="1" applyFill="1" applyBorder="1" applyAlignment="1">
      <alignment horizontal="left"/>
    </xf>
    <xf numFmtId="0" fontId="2" fillId="0" borderId="37" xfId="0" applyFont="1" applyBorder="1" applyAlignment="1">
      <alignment horizontal="center"/>
    </xf>
    <xf numFmtId="0" fontId="2" fillId="0" borderId="10" xfId="0" applyFont="1" applyBorder="1" applyAlignment="1">
      <alignment horizontal="center"/>
    </xf>
    <xf numFmtId="0" fontId="2" fillId="0" borderId="38" xfId="0" applyFont="1" applyBorder="1" applyAlignment="1">
      <alignment horizontal="center"/>
    </xf>
    <xf numFmtId="0" fontId="3" fillId="5" borderId="26" xfId="0" applyFont="1" applyFill="1" applyBorder="1" applyAlignment="1">
      <alignment horizontal="left"/>
    </xf>
    <xf numFmtId="0" fontId="2" fillId="5" borderId="25" xfId="0" applyFont="1"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3" fillId="0" borderId="39" xfId="0" applyFont="1"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10" fillId="2" borderId="25" xfId="0" applyFont="1" applyFill="1" applyBorder="1" applyAlignment="1">
      <alignment horizont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4" fillId="4" borderId="11" xfId="0" applyFont="1" applyFill="1" applyBorder="1" applyAlignment="1">
      <alignment horizontal="center"/>
    </xf>
    <xf numFmtId="0" fontId="4" fillId="4" borderId="5" xfId="0" applyFont="1" applyFill="1" applyBorder="1" applyAlignment="1">
      <alignment horizontal="center"/>
    </xf>
    <xf numFmtId="0" fontId="4" fillId="4" borderId="12" xfId="0" applyFont="1" applyFill="1" applyBorder="1" applyAlignment="1">
      <alignment horizontal="center"/>
    </xf>
    <xf numFmtId="0" fontId="3" fillId="5" borderId="46" xfId="0" applyFont="1" applyFill="1" applyBorder="1" applyAlignment="1">
      <alignment horizontal="left"/>
    </xf>
    <xf numFmtId="0" fontId="3" fillId="5" borderId="47" xfId="0" applyFont="1" applyFill="1" applyBorder="1" applyAlignment="1">
      <alignment horizontal="left"/>
    </xf>
    <xf numFmtId="0" fontId="8" fillId="4" borderId="11" xfId="0" applyFont="1" applyFill="1" applyBorder="1" applyAlignment="1">
      <alignment horizontal="center"/>
    </xf>
    <xf numFmtId="0" fontId="8" fillId="4" borderId="5" xfId="0" applyFont="1" applyFill="1" applyBorder="1" applyAlignment="1">
      <alignment horizontal="center"/>
    </xf>
    <xf numFmtId="0" fontId="8" fillId="4" borderId="12" xfId="0" applyFont="1" applyFill="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9" fillId="0" borderId="5" xfId="0" applyFont="1" applyBorder="1" applyAlignment="1">
      <alignment horizontal="center"/>
    </xf>
    <xf numFmtId="0" fontId="0" fillId="0" borderId="8" xfId="0" applyBorder="1" applyAlignment="1">
      <alignment horizontal="left"/>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7" xfId="0" applyFont="1" applyFill="1" applyBorder="1" applyAlignment="1">
      <alignment horizontal="center"/>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15" xfId="0" applyFont="1" applyFill="1" applyBorder="1" applyAlignment="1">
      <alignment horizontal="center"/>
    </xf>
    <xf numFmtId="0" fontId="2" fillId="0" borderId="16" xfId="0" applyFont="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19" xfId="0" applyFont="1" applyFill="1" applyBorder="1" applyAlignment="1">
      <alignment horizontal="left"/>
    </xf>
    <xf numFmtId="0" fontId="2" fillId="0" borderId="20" xfId="0" applyFont="1" applyFill="1" applyBorder="1" applyAlignment="1">
      <alignment horizontal="left"/>
    </xf>
    <xf numFmtId="0" fontId="3" fillId="5" borderId="26" xfId="0" applyFont="1" applyFill="1" applyBorder="1" applyAlignment="1">
      <alignment horizontal="center"/>
    </xf>
    <xf numFmtId="0" fontId="2" fillId="0" borderId="33"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8" fillId="4" borderId="1" xfId="0" applyFont="1" applyFill="1" applyBorder="1" applyAlignment="1">
      <alignment horizontal="center"/>
    </xf>
    <xf numFmtId="0" fontId="9" fillId="0" borderId="2" xfId="0" applyFont="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10" fillId="2" borderId="19" xfId="0" applyFont="1" applyFill="1" applyBorder="1" applyAlignment="1">
      <alignment horizontal="center"/>
    </xf>
    <xf numFmtId="0" fontId="10" fillId="2" borderId="20" xfId="0" applyFont="1" applyFill="1" applyBorder="1" applyAlignment="1">
      <alignment horizontal="center"/>
    </xf>
    <xf numFmtId="0" fontId="10" fillId="2" borderId="16" xfId="0" applyFont="1" applyFill="1" applyBorder="1" applyAlignment="1">
      <alignment horizontal="center"/>
    </xf>
    <xf numFmtId="0" fontId="10" fillId="2" borderId="17" xfId="0" applyFont="1" applyFill="1" applyBorder="1" applyAlignment="1">
      <alignment horizontal="center"/>
    </xf>
    <xf numFmtId="0" fontId="5" fillId="0" borderId="10" xfId="0" applyFont="1" applyBorder="1" applyAlignment="1">
      <alignment horizontal="center"/>
    </xf>
    <xf numFmtId="0" fontId="2" fillId="5" borderId="8" xfId="0" applyFont="1" applyFill="1" applyBorder="1" applyAlignment="1">
      <alignment horizontal="left"/>
    </xf>
    <xf numFmtId="0" fontId="2" fillId="5" borderId="9" xfId="0" applyFont="1" applyFill="1" applyBorder="1" applyAlignment="1">
      <alignment horizontal="left"/>
    </xf>
    <xf numFmtId="0" fontId="7" fillId="4" borderId="11" xfId="0" applyFont="1" applyFill="1" applyBorder="1" applyAlignment="1">
      <alignment horizontal="center"/>
    </xf>
    <xf numFmtId="0" fontId="11" fillId="0" borderId="5" xfId="0" applyFont="1" applyBorder="1" applyAlignment="1">
      <alignment horizontal="center"/>
    </xf>
    <xf numFmtId="0" fontId="2" fillId="5" borderId="22" xfId="0" applyFont="1" applyFill="1" applyBorder="1" applyAlignment="1">
      <alignment horizontal="left"/>
    </xf>
    <xf numFmtId="0" fontId="2" fillId="5" borderId="23" xfId="0" applyFont="1" applyFill="1" applyBorder="1" applyAlignment="1">
      <alignment horizontal="left"/>
    </xf>
    <xf numFmtId="0" fontId="8" fillId="2" borderId="16" xfId="0" applyFont="1" applyFill="1" applyBorder="1" applyAlignment="1">
      <alignment horizontal="center"/>
    </xf>
    <xf numFmtId="0" fontId="8" fillId="2" borderId="17" xfId="0" applyFont="1" applyFill="1"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0" fontId="15" fillId="0" borderId="8" xfId="0" applyFont="1" applyFill="1" applyBorder="1" applyAlignment="1">
      <alignment horizontal="left"/>
    </xf>
    <xf numFmtId="0" fontId="3" fillId="0" borderId="8" xfId="0" applyFont="1" applyFill="1" applyBorder="1" applyAlignment="1">
      <alignment horizontal="left"/>
    </xf>
    <xf numFmtId="0" fontId="13" fillId="5" borderId="17" xfId="0" applyFont="1" applyFill="1" applyBorder="1" applyAlignment="1"/>
    <xf numFmtId="0" fontId="3" fillId="5" borderId="31" xfId="0" applyFont="1" applyFill="1" applyBorder="1" applyAlignment="1">
      <alignment horizontal="center"/>
    </xf>
    <xf numFmtId="0" fontId="2" fillId="5" borderId="37" xfId="0" applyFont="1" applyFill="1" applyBorder="1" applyAlignment="1">
      <alignment horizontal="left"/>
    </xf>
    <xf numFmtId="0" fontId="2" fillId="5" borderId="10" xfId="0" applyFont="1" applyFill="1" applyBorder="1" applyAlignment="1">
      <alignment horizontal="left"/>
    </xf>
    <xf numFmtId="0" fontId="2" fillId="5" borderId="38" xfId="0" applyFont="1" applyFill="1" applyBorder="1" applyAlignment="1">
      <alignment horizontal="left"/>
    </xf>
    <xf numFmtId="0" fontId="2" fillId="0" borderId="26" xfId="0" applyFont="1" applyBorder="1" applyAlignment="1">
      <alignment horizontal="center"/>
    </xf>
    <xf numFmtId="0" fontId="2" fillId="5" borderId="16" xfId="0" applyFont="1" applyFill="1" applyBorder="1" applyAlignment="1">
      <alignment horizontal="left"/>
    </xf>
    <xf numFmtId="0" fontId="2" fillId="5" borderId="17" xfId="0" applyFont="1" applyFill="1" applyBorder="1" applyAlignment="1">
      <alignment horizontal="left"/>
    </xf>
    <xf numFmtId="0" fontId="9" fillId="2" borderId="0" xfId="0" applyFont="1" applyFill="1" applyAlignment="1">
      <alignment horizontal="center"/>
    </xf>
    <xf numFmtId="0" fontId="0" fillId="0" borderId="17" xfId="0" applyBorder="1" applyAlignment="1"/>
    <xf numFmtId="0" fontId="17" fillId="5" borderId="31" xfId="0" applyFont="1" applyFill="1" applyBorder="1" applyAlignment="1">
      <alignment horizontal="center"/>
    </xf>
    <xf numFmtId="0" fontId="0" fillId="0" borderId="0" xfId="0" applyAlignment="1"/>
    <xf numFmtId="0" fontId="0" fillId="5" borderId="17" xfId="0" applyFill="1" applyBorder="1" applyAlignment="1"/>
    <xf numFmtId="0" fontId="0" fillId="5" borderId="17" xfId="0" applyFill="1" applyBorder="1" applyAlignment="1">
      <alignment horizontal="left"/>
    </xf>
    <xf numFmtId="0" fontId="18" fillId="3" borderId="0" xfId="0" applyFont="1" applyFill="1" applyAlignment="1">
      <alignment horizontal="center"/>
    </xf>
    <xf numFmtId="0" fontId="18" fillId="3" borderId="0" xfId="0" applyFont="1" applyFill="1" applyAlignment="1"/>
    <xf numFmtId="0" fontId="9" fillId="3" borderId="0" xfId="0" applyFont="1" applyFill="1" applyAlignment="1"/>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127000</xdr:rowOff>
    </xdr:from>
    <xdr:to>
      <xdr:col>8</xdr:col>
      <xdr:colOff>698500</xdr:colOff>
      <xdr:row>48</xdr:row>
      <xdr:rowOff>38100</xdr:rowOff>
    </xdr:to>
    <xdr:sp macro="" textlink="">
      <xdr:nvSpPr>
        <xdr:cNvPr id="2049" name="Text Box 1"/>
        <xdr:cNvSpPr txBox="1">
          <a:spLocks noChangeArrowheads="1"/>
        </xdr:cNvSpPr>
      </xdr:nvSpPr>
      <xdr:spPr bwMode="auto">
        <a:xfrm>
          <a:off x="0" y="7772400"/>
          <a:ext cx="7099300" cy="2159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900" b="0" i="0" strike="noStrike">
              <a:solidFill>
                <a:srgbClr val="000000"/>
              </a:solidFill>
              <a:latin typeface="Arial"/>
              <a:ea typeface="Arial"/>
              <a:cs typeface="Arial"/>
            </a:rPr>
            <a:t>*Registration Fee Covers: Referee</a:t>
          </a:r>
          <a:r>
            <a:rPr lang="en-US" sz="900" b="0" i="0" strike="noStrike" baseline="0">
              <a:solidFill>
                <a:srgbClr val="000000"/>
              </a:solidFill>
              <a:latin typeface="Arial"/>
              <a:ea typeface="Arial"/>
              <a:cs typeface="Arial"/>
            </a:rPr>
            <a:t> Scheduler</a:t>
          </a:r>
          <a:r>
            <a:rPr lang="en-US" sz="900" b="0" i="0" strike="noStrike">
              <a:solidFill>
                <a:srgbClr val="000000"/>
              </a:solidFill>
              <a:latin typeface="Arial"/>
              <a:ea typeface="Arial"/>
              <a:cs typeface="Arial"/>
            </a:rPr>
            <a:t> Fee, Facility Fee, Administrators Fees, Staff Coaches Fee and Registration with OSA Fee.</a:t>
          </a:r>
        </a:p>
      </xdr:txBody>
    </xdr:sp>
    <xdr:clientData/>
  </xdr:twoCellAnchor>
  <xdr:twoCellAnchor editAs="oneCell">
    <xdr:from>
      <xdr:col>0</xdr:col>
      <xdr:colOff>0</xdr:colOff>
      <xdr:row>43</xdr:row>
      <xdr:rowOff>76200</xdr:rowOff>
    </xdr:from>
    <xdr:to>
      <xdr:col>8</xdr:col>
      <xdr:colOff>673100</xdr:colOff>
      <xdr:row>45</xdr:row>
      <xdr:rowOff>127000</xdr:rowOff>
    </xdr:to>
    <xdr:sp macro="" textlink="">
      <xdr:nvSpPr>
        <xdr:cNvPr id="2050" name="Text Box 2"/>
        <xdr:cNvSpPr txBox="1">
          <a:spLocks noChangeArrowheads="1"/>
        </xdr:cNvSpPr>
      </xdr:nvSpPr>
      <xdr:spPr bwMode="auto">
        <a:xfrm>
          <a:off x="0" y="7264400"/>
          <a:ext cx="7073900" cy="355600"/>
        </a:xfrm>
        <a:prstGeom prst="rect">
          <a:avLst/>
        </a:prstGeom>
        <a:solidFill>
          <a:srgbClr val="FFFFFF"/>
        </a:solidFill>
        <a:ln w="9525">
          <a:solidFill>
            <a:srgbClr val="DD0806"/>
          </a:solidFill>
          <a:miter lim="800000"/>
          <a:headEnd/>
          <a:tailEnd/>
        </a:ln>
      </xdr:spPr>
      <xdr:txBody>
        <a:bodyPr vertOverflow="clip" wrap="square" lIns="27432" tIns="18288" rIns="0" bIns="0" anchor="t" upright="1"/>
        <a:lstStyle/>
        <a:p>
          <a:pPr algn="l" rtl="0">
            <a:defRPr sz="1000"/>
          </a:pPr>
          <a:r>
            <a:rPr lang="en-US" sz="900" b="0" i="0" strike="noStrike">
              <a:solidFill>
                <a:srgbClr val="DD0806"/>
              </a:solidFill>
              <a:latin typeface="Arial"/>
              <a:ea typeface="Arial"/>
              <a:cs typeface="Arial"/>
            </a:rPr>
            <a:t>This is an estimate of what fees will be. The actual fees could vary. These estimates don't include cost of coaches per diem (when applicable), mileage reimbursement (when applicable), out of state travel and hotels (if applicable) and in state hotels (if necessary).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60"/>
  <sheetViews>
    <sheetView tabSelected="1" workbookViewId="0">
      <selection activeCell="K6" sqref="K6"/>
    </sheetView>
  </sheetViews>
  <sheetFormatPr baseColWidth="10" defaultColWidth="9.1640625" defaultRowHeight="12"/>
  <cols>
    <col min="1" max="1" width="12.83203125" style="2" customWidth="1"/>
    <col min="2" max="2" width="11.6640625" style="2" customWidth="1"/>
    <col min="3" max="3" width="10" style="2" customWidth="1"/>
    <col min="4" max="4" width="12.6640625" style="2" customWidth="1"/>
    <col min="5" max="5" width="2.6640625" style="2" customWidth="1"/>
    <col min="6" max="7" width="11.5" style="2" customWidth="1"/>
    <col min="8" max="8" width="11.1640625" style="2" customWidth="1"/>
    <col min="9" max="9" width="9.33203125" style="2" bestFit="1" customWidth="1"/>
    <col min="10" max="16384" width="9.1640625" style="2"/>
  </cols>
  <sheetData>
    <row r="1" spans="1:9" ht="27" thickBot="1">
      <c r="A1" s="138" t="s">
        <v>36</v>
      </c>
      <c r="B1" s="139"/>
      <c r="C1" s="139"/>
      <c r="D1" s="139"/>
      <c r="E1" s="139"/>
      <c r="F1" s="139"/>
      <c r="G1" s="139"/>
      <c r="H1" s="139"/>
      <c r="I1" s="140"/>
    </row>
    <row r="2" spans="1:9" ht="15">
      <c r="A2" s="110" t="s">
        <v>40</v>
      </c>
      <c r="B2" s="111"/>
      <c r="C2" s="111"/>
      <c r="D2" s="111"/>
      <c r="E2" s="111"/>
      <c r="F2" s="111"/>
      <c r="G2" s="111"/>
      <c r="H2" s="111"/>
      <c r="I2" s="112"/>
    </row>
    <row r="3" spans="1:9" ht="15">
      <c r="A3" s="115" t="s">
        <v>39</v>
      </c>
      <c r="B3" s="113"/>
      <c r="C3" s="113"/>
      <c r="D3" s="113"/>
      <c r="E3" s="113"/>
      <c r="F3" s="113"/>
      <c r="G3" s="113"/>
      <c r="H3" s="113"/>
      <c r="I3" s="114"/>
    </row>
    <row r="4" spans="1:9" ht="15">
      <c r="A4" s="115" t="s">
        <v>69</v>
      </c>
      <c r="B4" s="113"/>
      <c r="C4" s="113"/>
      <c r="D4" s="113"/>
      <c r="E4" s="113"/>
      <c r="F4" s="113"/>
      <c r="G4" s="113"/>
      <c r="H4" s="113"/>
      <c r="I4" s="114"/>
    </row>
    <row r="5" spans="1:9">
      <c r="A5" s="161" t="s">
        <v>23</v>
      </c>
      <c r="B5" s="162"/>
      <c r="C5" s="162"/>
      <c r="D5" s="162"/>
      <c r="E5" s="162"/>
      <c r="F5" s="162"/>
      <c r="G5" s="162"/>
      <c r="H5" s="162"/>
      <c r="I5" s="162"/>
    </row>
    <row r="6" spans="1:9" ht="13" thickBot="1">
      <c r="A6" s="150" t="s">
        <v>37</v>
      </c>
      <c r="B6" s="150"/>
      <c r="C6" s="150"/>
      <c r="D6" s="150"/>
      <c r="E6" s="150"/>
      <c r="F6" s="150"/>
      <c r="G6" s="150"/>
      <c r="H6" s="150"/>
      <c r="I6" s="150"/>
    </row>
    <row r="7" spans="1:9">
      <c r="A7" s="102" t="s">
        <v>47</v>
      </c>
      <c r="B7" s="103"/>
      <c r="C7" s="103"/>
      <c r="D7" s="104"/>
      <c r="E7" s="1"/>
      <c r="F7" s="116" t="s">
        <v>48</v>
      </c>
      <c r="G7" s="117"/>
      <c r="H7" s="117"/>
      <c r="I7" s="118"/>
    </row>
    <row r="8" spans="1:9">
      <c r="A8" s="148" t="s">
        <v>59</v>
      </c>
      <c r="B8" s="149"/>
      <c r="C8" s="149"/>
      <c r="D8" s="15" t="s">
        <v>82</v>
      </c>
      <c r="F8" s="146" t="s">
        <v>59</v>
      </c>
      <c r="G8" s="147"/>
      <c r="H8" s="147"/>
      <c r="I8" s="16" t="s">
        <v>70</v>
      </c>
    </row>
    <row r="9" spans="1:9">
      <c r="A9" s="141" t="s">
        <v>44</v>
      </c>
      <c r="B9" s="142"/>
      <c r="C9" s="142"/>
      <c r="D9" s="19">
        <v>500</v>
      </c>
      <c r="F9" s="119" t="s">
        <v>43</v>
      </c>
      <c r="G9" s="120"/>
      <c r="H9" s="121"/>
      <c r="I9" s="23">
        <v>500</v>
      </c>
    </row>
    <row r="10" spans="1:9">
      <c r="A10" s="128" t="s">
        <v>45</v>
      </c>
      <c r="B10" s="129"/>
      <c r="C10" s="129"/>
      <c r="D10" s="20">
        <v>500</v>
      </c>
      <c r="F10" s="78" t="s">
        <v>42</v>
      </c>
      <c r="G10" s="109"/>
      <c r="H10" s="109"/>
      <c r="I10" s="23">
        <v>500</v>
      </c>
    </row>
    <row r="11" spans="1:9" ht="13" thickBot="1">
      <c r="A11" s="130"/>
      <c r="B11" s="131"/>
      <c r="C11" s="131"/>
      <c r="D11" s="21"/>
      <c r="F11" s="78"/>
      <c r="G11" s="109"/>
      <c r="H11" s="109"/>
      <c r="I11" s="23"/>
    </row>
    <row r="12" spans="1:9" ht="13" thickBot="1">
      <c r="A12" s="125" t="s">
        <v>25</v>
      </c>
      <c r="B12" s="126"/>
      <c r="C12" s="127"/>
      <c r="D12" s="22">
        <f>SUM(D9:D11)</f>
        <v>1000</v>
      </c>
      <c r="F12" s="78"/>
      <c r="G12" s="109"/>
      <c r="H12" s="109"/>
      <c r="I12" s="24"/>
    </row>
    <row r="13" spans="1:9" ht="13" thickBot="1">
      <c r="F13" s="143"/>
      <c r="G13" s="144"/>
      <c r="H13" s="145"/>
      <c r="I13" s="25"/>
    </row>
    <row r="14" spans="1:9" ht="13" thickBot="1">
      <c r="A14" s="102" t="s">
        <v>67</v>
      </c>
      <c r="B14" s="103"/>
      <c r="C14" s="103"/>
      <c r="D14" s="104"/>
      <c r="E14" s="1"/>
      <c r="F14" s="132" t="s">
        <v>26</v>
      </c>
      <c r="G14" s="132"/>
      <c r="H14" s="125"/>
      <c r="I14" s="22">
        <f>SUM(I9:I13)</f>
        <v>1000</v>
      </c>
    </row>
    <row r="15" spans="1:9" ht="13" thickBot="1">
      <c r="A15" s="94" t="s">
        <v>83</v>
      </c>
      <c r="B15" s="95"/>
      <c r="C15" s="96"/>
      <c r="D15" s="15" t="s">
        <v>71</v>
      </c>
    </row>
    <row r="16" spans="1:9">
      <c r="A16" s="122" t="s">
        <v>74</v>
      </c>
      <c r="B16" s="123"/>
      <c r="C16" s="124"/>
      <c r="D16" s="10">
        <v>250</v>
      </c>
      <c r="F16" s="102" t="s">
        <v>49</v>
      </c>
      <c r="G16" s="108"/>
      <c r="H16" s="108"/>
      <c r="I16" s="13"/>
    </row>
    <row r="17" spans="1:10">
      <c r="A17" s="78" t="s">
        <v>75</v>
      </c>
      <c r="B17" s="79"/>
      <c r="C17" s="80"/>
      <c r="D17" s="10">
        <v>500</v>
      </c>
      <c r="F17" s="94" t="s">
        <v>59</v>
      </c>
      <c r="G17" s="95"/>
      <c r="H17" s="96"/>
      <c r="I17" s="15" t="s">
        <v>61</v>
      </c>
    </row>
    <row r="18" spans="1:10">
      <c r="A18" s="78" t="s">
        <v>76</v>
      </c>
      <c r="B18" s="79"/>
      <c r="C18" s="80"/>
      <c r="D18" s="10">
        <v>500</v>
      </c>
      <c r="F18" s="122" t="s">
        <v>77</v>
      </c>
      <c r="G18" s="123"/>
      <c r="H18" s="124"/>
      <c r="I18" s="10">
        <v>50</v>
      </c>
    </row>
    <row r="19" spans="1:10">
      <c r="A19" s="78" t="s">
        <v>78</v>
      </c>
      <c r="B19" s="79"/>
      <c r="C19" s="80"/>
      <c r="D19" s="10">
        <v>300</v>
      </c>
      <c r="E19" s="1"/>
      <c r="F19" s="78" t="s">
        <v>79</v>
      </c>
      <c r="G19" s="79"/>
      <c r="H19" s="80"/>
      <c r="I19" s="7">
        <v>175</v>
      </c>
    </row>
    <row r="20" spans="1:10">
      <c r="A20" s="78" t="s">
        <v>80</v>
      </c>
      <c r="B20" s="79"/>
      <c r="C20" s="80"/>
      <c r="D20" s="10">
        <v>500</v>
      </c>
      <c r="F20" s="78" t="s">
        <v>14</v>
      </c>
      <c r="G20" s="79"/>
      <c r="H20" s="80"/>
      <c r="I20" s="7">
        <v>200</v>
      </c>
    </row>
    <row r="21" spans="1:10">
      <c r="A21" s="78" t="s">
        <v>81</v>
      </c>
      <c r="B21" s="79"/>
      <c r="C21" s="80"/>
      <c r="D21" s="10">
        <v>650</v>
      </c>
      <c r="F21" s="78" t="s">
        <v>15</v>
      </c>
      <c r="G21" s="79"/>
      <c r="H21" s="80"/>
      <c r="I21" s="7">
        <v>70</v>
      </c>
    </row>
    <row r="22" spans="1:10">
      <c r="A22" s="78"/>
      <c r="B22" s="79"/>
      <c r="C22" s="80"/>
      <c r="D22" s="10"/>
      <c r="F22" s="78"/>
      <c r="G22" s="79"/>
      <c r="H22" s="80"/>
      <c r="I22" s="7"/>
    </row>
    <row r="23" spans="1:10" ht="13" thickBot="1">
      <c r="A23" s="105"/>
      <c r="B23" s="106"/>
      <c r="C23" s="107"/>
      <c r="D23" s="10"/>
      <c r="F23" s="78"/>
      <c r="G23" s="79"/>
      <c r="H23" s="80"/>
      <c r="I23" s="7"/>
    </row>
    <row r="24" spans="1:10" ht="13" thickBot="1">
      <c r="A24" s="132" t="s">
        <v>28</v>
      </c>
      <c r="B24" s="132"/>
      <c r="C24" s="132"/>
      <c r="D24" s="22">
        <f>SUM(D16:D23)</f>
        <v>2700</v>
      </c>
      <c r="F24" s="133"/>
      <c r="G24" s="134"/>
      <c r="H24" s="135"/>
      <c r="I24" s="9"/>
    </row>
    <row r="25" spans="1:10" ht="13" thickBot="1">
      <c r="F25" s="125" t="s">
        <v>27</v>
      </c>
      <c r="G25" s="126"/>
      <c r="H25" s="127"/>
      <c r="I25" s="22">
        <f>SUM(I18:I24)</f>
        <v>495</v>
      </c>
    </row>
    <row r="26" spans="1:10" ht="13" thickBot="1">
      <c r="A26" s="102" t="s">
        <v>66</v>
      </c>
      <c r="B26" s="103"/>
      <c r="C26" s="103"/>
      <c r="D26" s="104"/>
      <c r="F26" s="4"/>
      <c r="G26" s="4"/>
      <c r="H26" s="4"/>
      <c r="I26" s="5"/>
    </row>
    <row r="27" spans="1:10" ht="13" thickBot="1">
      <c r="A27" s="94" t="s">
        <v>60</v>
      </c>
      <c r="B27" s="95"/>
      <c r="C27" s="96"/>
      <c r="D27" s="15" t="s">
        <v>71</v>
      </c>
      <c r="F27" s="136" t="s">
        <v>73</v>
      </c>
      <c r="G27" s="137"/>
      <c r="H27" s="137"/>
      <c r="I27" s="17"/>
    </row>
    <row r="28" spans="1:10" ht="13" thickBot="1">
      <c r="A28" s="122" t="s">
        <v>41</v>
      </c>
      <c r="B28" s="123"/>
      <c r="C28" s="124"/>
      <c r="D28" s="10">
        <v>500</v>
      </c>
      <c r="F28" s="168" t="s">
        <v>57</v>
      </c>
      <c r="G28" s="168"/>
      <c r="H28" s="168"/>
      <c r="I28" s="3">
        <v>0</v>
      </c>
      <c r="J28" s="2" t="s">
        <v>58</v>
      </c>
    </row>
    <row r="29" spans="1:10" ht="13" thickBot="1">
      <c r="A29" s="78" t="s">
        <v>42</v>
      </c>
      <c r="B29" s="79"/>
      <c r="C29" s="80"/>
      <c r="D29" s="7">
        <v>650</v>
      </c>
    </row>
    <row r="30" spans="1:10" ht="15">
      <c r="A30" s="75"/>
      <c r="B30" s="76"/>
      <c r="C30" s="77"/>
      <c r="D30" s="7"/>
      <c r="F30" s="153" t="s">
        <v>68</v>
      </c>
      <c r="G30" s="154"/>
      <c r="H30" s="154"/>
      <c r="I30" s="13"/>
    </row>
    <row r="31" spans="1:10">
      <c r="A31" s="75"/>
      <c r="B31" s="76"/>
      <c r="C31" s="77"/>
      <c r="D31" s="9"/>
      <c r="F31" s="157" t="s">
        <v>59</v>
      </c>
      <c r="G31" s="158"/>
      <c r="H31" s="158"/>
      <c r="I31" s="18" t="s">
        <v>61</v>
      </c>
    </row>
    <row r="32" spans="1:10" ht="13" thickBot="1">
      <c r="A32" s="105"/>
      <c r="B32" s="106"/>
      <c r="C32" s="107"/>
      <c r="D32" s="8"/>
      <c r="F32" s="155" t="s">
        <v>62</v>
      </c>
      <c r="G32" s="156"/>
      <c r="H32" s="156"/>
      <c r="I32" s="27">
        <f>D24</f>
        <v>2700</v>
      </c>
    </row>
    <row r="33" spans="1:13" ht="13" thickBot="1">
      <c r="A33" s="125" t="s">
        <v>29</v>
      </c>
      <c r="B33" s="126"/>
      <c r="C33" s="127"/>
      <c r="D33" s="22">
        <f>SUM(D28:D32)</f>
        <v>1150</v>
      </c>
      <c r="F33" s="169" t="s">
        <v>63</v>
      </c>
      <c r="G33" s="170"/>
      <c r="H33" s="170"/>
      <c r="I33" s="28">
        <f>D33</f>
        <v>1150</v>
      </c>
    </row>
    <row r="34" spans="1:13" ht="13" thickBot="1">
      <c r="A34" s="4"/>
      <c r="B34" s="4"/>
      <c r="C34" s="4"/>
      <c r="D34" s="5"/>
      <c r="F34" s="88" t="s">
        <v>46</v>
      </c>
      <c r="G34" s="151"/>
      <c r="H34" s="152"/>
      <c r="I34" s="28">
        <f>I14</f>
        <v>1000</v>
      </c>
    </row>
    <row r="35" spans="1:13">
      <c r="A35" s="97" t="s">
        <v>50</v>
      </c>
      <c r="B35" s="98"/>
      <c r="C35" s="98"/>
      <c r="D35" s="99"/>
      <c r="F35" s="169" t="s">
        <v>64</v>
      </c>
      <c r="G35" s="170"/>
      <c r="H35" s="170"/>
      <c r="I35" s="28">
        <f>I25</f>
        <v>495</v>
      </c>
    </row>
    <row r="36" spans="1:13">
      <c r="A36" s="94" t="s">
        <v>65</v>
      </c>
      <c r="B36" s="95"/>
      <c r="C36" s="96"/>
      <c r="D36" s="15" t="s">
        <v>72</v>
      </c>
      <c r="F36" s="88" t="s">
        <v>52</v>
      </c>
      <c r="G36" s="89"/>
      <c r="H36" s="90"/>
      <c r="I36" s="28">
        <f>D40</f>
        <v>550</v>
      </c>
    </row>
    <row r="37" spans="1:13" ht="13" thickBot="1">
      <c r="A37" s="78" t="s">
        <v>51</v>
      </c>
      <c r="B37" s="79"/>
      <c r="C37" s="80"/>
      <c r="D37" s="19">
        <v>550</v>
      </c>
      <c r="F37" s="165" t="s">
        <v>53</v>
      </c>
      <c r="G37" s="166"/>
      <c r="H37" s="167"/>
      <c r="I37" s="29">
        <f>D12</f>
        <v>1000</v>
      </c>
    </row>
    <row r="38" spans="1:13" ht="13" thickBot="1">
      <c r="A38" s="84"/>
      <c r="B38" s="85"/>
      <c r="C38" s="86"/>
      <c r="D38" s="21"/>
      <c r="F38" s="87" t="s">
        <v>54</v>
      </c>
      <c r="G38" s="87"/>
      <c r="H38" s="87"/>
      <c r="I38" s="34">
        <f>SUM(I32:I37)</f>
        <v>6895</v>
      </c>
    </row>
    <row r="39" spans="1:13" ht="13" thickBot="1">
      <c r="A39" s="159"/>
      <c r="B39" s="160"/>
      <c r="C39" s="160"/>
      <c r="D39" s="26"/>
      <c r="F39" s="91" t="s">
        <v>55</v>
      </c>
      <c r="G39" s="92"/>
      <c r="H39" s="93"/>
      <c r="I39" s="33">
        <v>20</v>
      </c>
      <c r="J39" s="31" t="s">
        <v>22</v>
      </c>
      <c r="K39" s="30"/>
      <c r="L39" s="30"/>
      <c r="M39" s="30"/>
    </row>
    <row r="40" spans="1:13" ht="14" thickTop="1" thickBot="1">
      <c r="A40" s="72" t="s">
        <v>30</v>
      </c>
      <c r="B40" s="73"/>
      <c r="C40" s="74"/>
      <c r="D40" s="22">
        <f>SUM(D37:D38)</f>
        <v>550</v>
      </c>
      <c r="F40" s="100" t="s">
        <v>24</v>
      </c>
      <c r="G40" s="101"/>
      <c r="H40" s="101"/>
      <c r="I40" s="32">
        <v>0</v>
      </c>
    </row>
    <row r="41" spans="1:13" ht="13" thickBot="1">
      <c r="F41" s="81" t="s">
        <v>56</v>
      </c>
      <c r="G41" s="82"/>
      <c r="H41" s="83"/>
      <c r="I41" s="22">
        <f>I40+(I38/I39)</f>
        <v>344.75</v>
      </c>
    </row>
    <row r="42" spans="1:13" ht="13" thickBot="1">
      <c r="F42" s="87" t="s">
        <v>11</v>
      </c>
      <c r="G42" s="87"/>
      <c r="H42" s="87"/>
      <c r="I42" s="22">
        <f>I41+60</f>
        <v>404.75</v>
      </c>
      <c r="J42" s="2" t="s">
        <v>12</v>
      </c>
    </row>
    <row r="43" spans="1:13">
      <c r="F43" s="6"/>
      <c r="G43" s="6"/>
      <c r="H43" s="6"/>
    </row>
    <row r="44" spans="1:13">
      <c r="A44" s="11"/>
      <c r="B44" s="11"/>
      <c r="C44" s="12"/>
      <c r="D44" s="12"/>
      <c r="E44" s="12"/>
      <c r="J44" s="12"/>
      <c r="K44" s="12"/>
    </row>
    <row r="47" spans="1:13">
      <c r="I47" s="12"/>
    </row>
    <row r="48" spans="1:13">
      <c r="F48" s="12"/>
      <c r="G48" s="12"/>
      <c r="H48" s="12"/>
    </row>
    <row r="50" spans="1:9" ht="15">
      <c r="A50" s="36" t="s">
        <v>35</v>
      </c>
      <c r="B50" s="36"/>
      <c r="C50" s="36"/>
    </row>
    <row r="51" spans="1:9">
      <c r="A51" s="37" t="s">
        <v>7</v>
      </c>
      <c r="B51" s="37"/>
      <c r="C51" s="37"/>
      <c r="D51" s="37"/>
      <c r="E51" s="37"/>
      <c r="F51" s="37"/>
      <c r="G51" s="37"/>
      <c r="H51" s="37"/>
    </row>
    <row r="52" spans="1:9">
      <c r="B52" s="164" t="s">
        <v>10</v>
      </c>
      <c r="C52" s="164"/>
      <c r="D52" s="41" t="s">
        <v>9</v>
      </c>
      <c r="F52" s="41" t="s">
        <v>8</v>
      </c>
    </row>
    <row r="53" spans="1:9" ht="15">
      <c r="B53" s="163" t="s">
        <v>31</v>
      </c>
      <c r="C53" s="163"/>
      <c r="D53" s="39">
        <f>I41/4+15</f>
        <v>101.1875</v>
      </c>
      <c r="F53" s="38">
        <v>41518</v>
      </c>
    </row>
    <row r="54" spans="1:9" ht="15">
      <c r="B54" s="40" t="s">
        <v>32</v>
      </c>
      <c r="C54" s="40"/>
      <c r="D54" s="39">
        <f xml:space="preserve"> I41/4+15</f>
        <v>101.1875</v>
      </c>
      <c r="F54" s="38">
        <v>41579</v>
      </c>
    </row>
    <row r="55" spans="1:9" ht="15">
      <c r="B55" s="40" t="s">
        <v>33</v>
      </c>
      <c r="C55" s="40"/>
      <c r="D55" s="39">
        <f>I41/4+15</f>
        <v>101.1875</v>
      </c>
      <c r="F55" s="38">
        <v>41306</v>
      </c>
    </row>
    <row r="56" spans="1:9" ht="15">
      <c r="B56" s="40" t="s">
        <v>34</v>
      </c>
      <c r="C56" s="40"/>
      <c r="D56" s="39">
        <f>I41/4+15</f>
        <v>101.1875</v>
      </c>
      <c r="F56" s="38">
        <v>41334</v>
      </c>
    </row>
    <row r="57" spans="1:9">
      <c r="A57" s="71"/>
      <c r="B57" s="71"/>
      <c r="C57" s="14"/>
      <c r="D57" s="14"/>
      <c r="E57" s="14"/>
      <c r="F57" s="35"/>
    </row>
    <row r="58" spans="1:9">
      <c r="F58" s="42" t="s">
        <v>13</v>
      </c>
    </row>
    <row r="59" spans="1:9">
      <c r="A59" s="71"/>
      <c r="B59" s="71"/>
      <c r="C59" s="14"/>
      <c r="D59" s="14"/>
      <c r="E59" s="14"/>
      <c r="F59" s="35"/>
    </row>
    <row r="60" spans="1:9">
      <c r="I60" s="14"/>
    </row>
  </sheetData>
  <mergeCells count="77">
    <mergeCell ref="A39:C39"/>
    <mergeCell ref="A5:I5"/>
    <mergeCell ref="B53:C53"/>
    <mergeCell ref="B52:C52"/>
    <mergeCell ref="F37:H37"/>
    <mergeCell ref="F38:H38"/>
    <mergeCell ref="F28:H28"/>
    <mergeCell ref="F25:H25"/>
    <mergeCell ref="F33:H33"/>
    <mergeCell ref="F35:H35"/>
    <mergeCell ref="F34:H34"/>
    <mergeCell ref="F30:H30"/>
    <mergeCell ref="A29:C29"/>
    <mergeCell ref="F22:H22"/>
    <mergeCell ref="F18:H18"/>
    <mergeCell ref="F19:H19"/>
    <mergeCell ref="F20:H20"/>
    <mergeCell ref="F32:H32"/>
    <mergeCell ref="F31:H31"/>
    <mergeCell ref="F23:H23"/>
    <mergeCell ref="F24:H24"/>
    <mergeCell ref="F27:H27"/>
    <mergeCell ref="A1:I1"/>
    <mergeCell ref="A9:C9"/>
    <mergeCell ref="F13:H13"/>
    <mergeCell ref="F8:H8"/>
    <mergeCell ref="F14:H14"/>
    <mergeCell ref="A8:C8"/>
    <mergeCell ref="A12:C12"/>
    <mergeCell ref="A6:I6"/>
    <mergeCell ref="A30:C30"/>
    <mergeCell ref="A33:C33"/>
    <mergeCell ref="A10:C10"/>
    <mergeCell ref="A11:C11"/>
    <mergeCell ref="A32:C32"/>
    <mergeCell ref="A21:C21"/>
    <mergeCell ref="A28:C28"/>
    <mergeCell ref="A27:C27"/>
    <mergeCell ref="A24:C24"/>
    <mergeCell ref="A22:C22"/>
    <mergeCell ref="F7:I7"/>
    <mergeCell ref="F9:H9"/>
    <mergeCell ref="A20:C20"/>
    <mergeCell ref="A15:C15"/>
    <mergeCell ref="A16:C16"/>
    <mergeCell ref="A17:C17"/>
    <mergeCell ref="A18:C18"/>
    <mergeCell ref="F10:H10"/>
    <mergeCell ref="F11:H11"/>
    <mergeCell ref="F12:H12"/>
    <mergeCell ref="A2:D2"/>
    <mergeCell ref="E2:I2"/>
    <mergeCell ref="E3:I3"/>
    <mergeCell ref="A4:D4"/>
    <mergeCell ref="E4:I4"/>
    <mergeCell ref="A3:D3"/>
    <mergeCell ref="A7:D7"/>
    <mergeCell ref="A36:C36"/>
    <mergeCell ref="A35:D35"/>
    <mergeCell ref="F40:H40"/>
    <mergeCell ref="A19:C19"/>
    <mergeCell ref="A14:D14"/>
    <mergeCell ref="F21:H21"/>
    <mergeCell ref="F17:H17"/>
    <mergeCell ref="A23:C23"/>
    <mergeCell ref="A26:D26"/>
    <mergeCell ref="F16:H16"/>
    <mergeCell ref="A57:B57"/>
    <mergeCell ref="A59:B59"/>
    <mergeCell ref="A40:C40"/>
    <mergeCell ref="A31:C31"/>
    <mergeCell ref="A37:C37"/>
    <mergeCell ref="F41:H41"/>
    <mergeCell ref="A38:C38"/>
    <mergeCell ref="F42:H42"/>
    <mergeCell ref="F36:H36"/>
    <mergeCell ref="F39:H39"/>
  </mergeCells>
  <phoneticPr fontId="1" type="noConversion"/>
  <printOptions horizontalCentered="1"/>
  <pageMargins left="0.25" right="0.25" top="0.25" bottom="0.25" header="0.28000000000000003" footer="0.25"/>
  <pageSetup orientation="portrait" horizontalDpi="4294967293" verticalDpi="429496729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36"/>
  <sheetViews>
    <sheetView view="pageLayout" topLeftCell="A5" workbookViewId="0">
      <selection activeCell="G8" sqref="G8"/>
    </sheetView>
  </sheetViews>
  <sheetFormatPr baseColWidth="10" defaultRowHeight="12"/>
  <cols>
    <col min="2" max="2" width="11.83203125" customWidth="1"/>
    <col min="5" max="5" width="2.33203125" customWidth="1"/>
    <col min="6" max="6" width="9.1640625" customWidth="1"/>
    <col min="7" max="7" width="9.6640625" customWidth="1"/>
    <col min="8" max="8" width="2.5" customWidth="1"/>
  </cols>
  <sheetData>
    <row r="1" spans="1:12" ht="27" thickBot="1">
      <c r="A1" s="138" t="s">
        <v>36</v>
      </c>
      <c r="B1" s="139"/>
      <c r="C1" s="139"/>
      <c r="D1" s="139"/>
      <c r="E1" s="139"/>
      <c r="F1" s="139"/>
      <c r="G1" s="139"/>
      <c r="H1" s="139"/>
      <c r="I1" s="139"/>
      <c r="J1" s="139"/>
      <c r="K1" s="139"/>
      <c r="L1" s="140"/>
    </row>
    <row r="2" spans="1:12" ht="15">
      <c r="A2" s="110" t="s">
        <v>40</v>
      </c>
      <c r="B2" s="111"/>
      <c r="C2" s="111"/>
      <c r="D2" s="111"/>
      <c r="E2" s="111"/>
      <c r="F2" s="111"/>
      <c r="G2" s="111"/>
      <c r="H2" s="111"/>
      <c r="I2" s="111"/>
      <c r="J2" s="111"/>
      <c r="K2" s="111"/>
      <c r="L2" s="112"/>
    </row>
    <row r="3" spans="1:12" ht="15">
      <c r="A3" s="115" t="s">
        <v>39</v>
      </c>
      <c r="B3" s="113"/>
      <c r="C3" s="113"/>
      <c r="D3" s="113"/>
      <c r="E3" s="113"/>
      <c r="F3" s="113"/>
      <c r="G3" s="113"/>
      <c r="H3" s="113"/>
      <c r="I3" s="113"/>
      <c r="J3" s="113"/>
      <c r="K3" s="113"/>
      <c r="L3" s="114"/>
    </row>
    <row r="4" spans="1:12" ht="15">
      <c r="A4" s="115" t="s">
        <v>69</v>
      </c>
      <c r="B4" s="113"/>
      <c r="C4" s="113"/>
      <c r="D4" s="113"/>
      <c r="E4" s="113"/>
      <c r="F4" s="113"/>
      <c r="G4" s="113"/>
      <c r="H4" s="113"/>
      <c r="I4" s="113"/>
      <c r="J4" s="113"/>
      <c r="K4" s="113"/>
      <c r="L4" s="114"/>
    </row>
    <row r="5" spans="1:12">
      <c r="A5" s="161" t="s">
        <v>23</v>
      </c>
      <c r="B5" s="162"/>
      <c r="C5" s="162"/>
      <c r="D5" s="162"/>
      <c r="E5" s="162"/>
      <c r="F5" s="162"/>
      <c r="G5" s="162"/>
      <c r="H5" s="162"/>
      <c r="I5" s="162"/>
      <c r="J5" s="162"/>
      <c r="K5" s="162"/>
      <c r="L5" s="162"/>
    </row>
    <row r="6" spans="1:12">
      <c r="A6" s="150" t="s">
        <v>38</v>
      </c>
      <c r="B6" s="150"/>
      <c r="C6" s="150"/>
      <c r="D6" s="150"/>
      <c r="E6" s="150"/>
      <c r="F6" s="150"/>
      <c r="G6" s="150"/>
      <c r="H6" s="150"/>
      <c r="I6" s="150"/>
      <c r="J6" s="150"/>
      <c r="K6" s="150"/>
      <c r="L6" s="150"/>
    </row>
    <row r="7" spans="1:12">
      <c r="A7" s="47"/>
      <c r="B7" s="47"/>
      <c r="C7" s="47"/>
      <c r="D7" s="47"/>
      <c r="E7" s="47"/>
      <c r="F7" s="47"/>
      <c r="G7" s="47"/>
      <c r="H7" s="47"/>
      <c r="I7" s="47"/>
      <c r="J7" s="47"/>
      <c r="K7" s="47"/>
      <c r="L7" s="47"/>
    </row>
    <row r="8" spans="1:12">
      <c r="A8" s="173" t="s">
        <v>88</v>
      </c>
      <c r="B8" s="173"/>
    </row>
    <row r="9" spans="1:12">
      <c r="A9" s="175" t="s">
        <v>19</v>
      </c>
      <c r="B9" s="175"/>
      <c r="C9" s="65">
        <v>16</v>
      </c>
    </row>
    <row r="10" spans="1:12">
      <c r="A10" s="175" t="s">
        <v>20</v>
      </c>
      <c r="B10" s="175"/>
      <c r="C10" s="66">
        <v>0.5</v>
      </c>
    </row>
    <row r="11" spans="1:12">
      <c r="A11" s="175" t="s">
        <v>21</v>
      </c>
      <c r="B11" s="175"/>
      <c r="C11" s="67">
        <v>110</v>
      </c>
    </row>
    <row r="12" spans="1:12">
      <c r="A12" s="176" t="s">
        <v>87</v>
      </c>
      <c r="B12" s="175"/>
      <c r="C12" s="65">
        <v>4</v>
      </c>
    </row>
    <row r="13" spans="1:12">
      <c r="A13" s="175" t="s">
        <v>89</v>
      </c>
      <c r="B13" s="175"/>
      <c r="C13" s="51">
        <v>30</v>
      </c>
    </row>
    <row r="14" spans="1:12">
      <c r="A14" s="48"/>
      <c r="B14" s="48"/>
    </row>
    <row r="15" spans="1:12">
      <c r="A15" s="48"/>
      <c r="B15" s="48"/>
      <c r="F15" s="174"/>
      <c r="G15" s="174"/>
    </row>
    <row r="16" spans="1:12">
      <c r="A16" s="177" t="s">
        <v>95</v>
      </c>
      <c r="B16" s="177"/>
      <c r="C16" s="177"/>
      <c r="D16" s="177" t="s">
        <v>96</v>
      </c>
      <c r="E16" s="178"/>
      <c r="F16" s="178"/>
      <c r="G16" s="178"/>
      <c r="H16" s="54"/>
      <c r="I16" s="177" t="s">
        <v>97</v>
      </c>
      <c r="J16" s="177"/>
      <c r="K16" s="177"/>
      <c r="L16" s="177"/>
    </row>
    <row r="17" spans="1:12">
      <c r="A17" s="171"/>
      <c r="B17" s="171"/>
      <c r="C17" s="171"/>
      <c r="D17" s="171"/>
      <c r="E17" s="56"/>
      <c r="F17" s="58" t="s">
        <v>1</v>
      </c>
      <c r="G17" s="56" t="s">
        <v>86</v>
      </c>
      <c r="H17" s="56"/>
      <c r="I17" s="58" t="s">
        <v>90</v>
      </c>
      <c r="J17" s="58" t="s">
        <v>91</v>
      </c>
      <c r="K17" s="58" t="s">
        <v>91</v>
      </c>
      <c r="L17" s="55" t="s">
        <v>98</v>
      </c>
    </row>
    <row r="18" spans="1:12" ht="13" thickBot="1">
      <c r="A18" s="171" t="s">
        <v>3</v>
      </c>
      <c r="B18" s="171"/>
      <c r="C18" s="171"/>
      <c r="D18" s="58" t="s">
        <v>16</v>
      </c>
      <c r="E18" s="56"/>
      <c r="F18" s="58" t="s">
        <v>17</v>
      </c>
      <c r="G18" s="56" t="s">
        <v>85</v>
      </c>
      <c r="H18" s="56"/>
      <c r="I18" s="58" t="s">
        <v>16</v>
      </c>
      <c r="J18" s="58" t="s">
        <v>4</v>
      </c>
      <c r="K18" s="56" t="s">
        <v>5</v>
      </c>
      <c r="L18" s="55" t="s">
        <v>99</v>
      </c>
    </row>
    <row r="19" spans="1:12" ht="13" thickBot="1">
      <c r="A19" s="172" t="s">
        <v>18</v>
      </c>
      <c r="B19" s="172"/>
      <c r="C19" s="172"/>
      <c r="D19" s="46">
        <v>515</v>
      </c>
      <c r="E19" s="43"/>
      <c r="F19" s="44">
        <v>500</v>
      </c>
      <c r="G19" s="44">
        <v>2</v>
      </c>
      <c r="H19" s="45"/>
      <c r="I19" s="50">
        <f>D19/C9+5</f>
        <v>37.1875</v>
      </c>
      <c r="J19" s="51">
        <f>C11*G19</f>
        <v>220</v>
      </c>
      <c r="K19" s="59">
        <f>C10*F19</f>
        <v>250</v>
      </c>
      <c r="L19" s="60">
        <f>I19+J19+K19</f>
        <v>507.1875</v>
      </c>
    </row>
    <row r="20" spans="1:12" ht="13" thickBot="1">
      <c r="A20" s="172" t="s">
        <v>6</v>
      </c>
      <c r="B20" s="172"/>
      <c r="C20" s="172"/>
      <c r="D20" s="46">
        <v>750</v>
      </c>
      <c r="E20" s="43"/>
      <c r="F20" s="44">
        <v>1400</v>
      </c>
      <c r="G20" s="44">
        <v>3</v>
      </c>
      <c r="I20" s="68">
        <f>D20/C9</f>
        <v>46.875</v>
      </c>
      <c r="J20" s="51">
        <f>C11*G20</f>
        <v>330</v>
      </c>
      <c r="K20" s="70">
        <f>C10*F20</f>
        <v>700</v>
      </c>
      <c r="L20" s="69">
        <f>SUM(I20:K20)</f>
        <v>1076.875</v>
      </c>
    </row>
    <row r="21" spans="1:12" ht="13" thickBot="1">
      <c r="A21" s="172" t="s">
        <v>84</v>
      </c>
      <c r="B21" s="172"/>
      <c r="C21" s="172"/>
      <c r="D21" s="46">
        <v>600</v>
      </c>
      <c r="E21" s="43"/>
      <c r="F21" s="44">
        <v>560</v>
      </c>
      <c r="G21" s="44">
        <v>2</v>
      </c>
      <c r="I21" s="53">
        <f>D21/C9</f>
        <v>37.5</v>
      </c>
      <c r="J21" s="51">
        <f>C11*G21</f>
        <v>220</v>
      </c>
      <c r="K21" s="70">
        <f>C10*F21</f>
        <v>280</v>
      </c>
      <c r="L21" s="61">
        <f>SUM(I21:K21)</f>
        <v>537.5</v>
      </c>
    </row>
    <row r="22" spans="1:12" ht="13" thickBot="1">
      <c r="A22" s="172"/>
      <c r="B22" s="172"/>
      <c r="C22" s="172"/>
      <c r="D22" s="46"/>
      <c r="E22" s="43"/>
      <c r="F22" s="44"/>
      <c r="G22" s="44"/>
      <c r="I22" s="68">
        <f>D22/C9</f>
        <v>0</v>
      </c>
      <c r="J22" s="51">
        <f>C10*G22</f>
        <v>0</v>
      </c>
      <c r="K22" s="70">
        <f>C10*F22</f>
        <v>0</v>
      </c>
      <c r="L22" s="69">
        <f>SUM(I22:K22)</f>
        <v>0</v>
      </c>
    </row>
    <row r="23" spans="1:12" ht="13" thickBot="1">
      <c r="A23" s="172"/>
      <c r="B23" s="172"/>
      <c r="C23" s="172"/>
      <c r="D23" s="44"/>
      <c r="E23" s="43"/>
      <c r="F23" s="44"/>
      <c r="G23" s="44"/>
      <c r="I23" s="53">
        <f>D23/C9</f>
        <v>0</v>
      </c>
      <c r="J23" s="51">
        <f>C10*G23</f>
        <v>0</v>
      </c>
      <c r="K23" s="70">
        <f>C10*F23</f>
        <v>0</v>
      </c>
      <c r="L23" s="61">
        <f>SUM(I23:K23)</f>
        <v>0</v>
      </c>
    </row>
    <row r="24" spans="1:12" ht="13" thickBot="1">
      <c r="A24" s="172"/>
      <c r="B24" s="172"/>
      <c r="C24" s="172"/>
      <c r="D24" s="44"/>
      <c r="E24" s="43"/>
      <c r="F24" s="44"/>
      <c r="G24" s="44"/>
      <c r="I24" s="53">
        <f>D24/C9</f>
        <v>0</v>
      </c>
      <c r="J24" s="51">
        <f>C10*G24</f>
        <v>0</v>
      </c>
      <c r="K24" s="70">
        <f>C10*F24</f>
        <v>0</v>
      </c>
      <c r="L24" s="61">
        <f>SUM(I24:K24)</f>
        <v>0</v>
      </c>
    </row>
    <row r="25" spans="1:12">
      <c r="A25" s="174"/>
      <c r="B25" s="174"/>
      <c r="C25" s="174"/>
    </row>
    <row r="26" spans="1:12">
      <c r="A26" s="177" t="s">
        <v>92</v>
      </c>
      <c r="B26" s="177"/>
      <c r="C26" s="177"/>
      <c r="D26" s="177" t="s">
        <v>93</v>
      </c>
      <c r="E26" s="177"/>
      <c r="F26" s="177"/>
      <c r="G26" s="177"/>
      <c r="H26" s="54"/>
      <c r="I26" s="177" t="s">
        <v>94</v>
      </c>
      <c r="J26" s="177"/>
      <c r="K26" s="177"/>
      <c r="L26" s="179"/>
    </row>
    <row r="27" spans="1:12">
      <c r="A27" s="171"/>
      <c r="B27" s="171"/>
      <c r="C27" s="171"/>
      <c r="D27" s="56"/>
      <c r="E27" s="56"/>
      <c r="F27" s="58" t="s">
        <v>1</v>
      </c>
      <c r="G27" s="56" t="s">
        <v>86</v>
      </c>
      <c r="H27" s="56"/>
      <c r="I27" s="58" t="s">
        <v>90</v>
      </c>
      <c r="J27" s="58" t="s">
        <v>2</v>
      </c>
      <c r="K27" s="58" t="s">
        <v>2</v>
      </c>
      <c r="L27" s="55" t="s">
        <v>0</v>
      </c>
    </row>
    <row r="28" spans="1:12" ht="13" thickBot="1">
      <c r="A28" s="171" t="s">
        <v>3</v>
      </c>
      <c r="B28" s="171"/>
      <c r="C28" s="171"/>
      <c r="D28" s="58" t="s">
        <v>16</v>
      </c>
      <c r="E28" s="56"/>
      <c r="F28" s="58" t="s">
        <v>17</v>
      </c>
      <c r="G28" s="56" t="s">
        <v>85</v>
      </c>
      <c r="H28" s="56"/>
      <c r="I28" s="58" t="s">
        <v>16</v>
      </c>
      <c r="J28" s="58" t="s">
        <v>4</v>
      </c>
      <c r="K28" s="56" t="s">
        <v>5</v>
      </c>
      <c r="L28" s="55" t="s">
        <v>99</v>
      </c>
    </row>
    <row r="29" spans="1:12" ht="13" thickBot="1">
      <c r="A29" s="175" t="str">
        <f t="shared" ref="A29:A34" si="0">A19</f>
        <v>SportSource Showcase, Dallas</v>
      </c>
      <c r="B29" s="175"/>
      <c r="C29" s="175"/>
      <c r="D29" s="51">
        <f>D19</f>
        <v>515</v>
      </c>
      <c r="E29" s="53"/>
      <c r="F29" s="49">
        <f t="shared" ref="F29:G34" si="1">F19</f>
        <v>500</v>
      </c>
      <c r="G29" s="49">
        <f t="shared" si="1"/>
        <v>2</v>
      </c>
      <c r="I29" s="52">
        <f>D29/C9+5</f>
        <v>37.1875</v>
      </c>
      <c r="J29" s="57">
        <f>C11/4*G29</f>
        <v>55</v>
      </c>
      <c r="K29" s="62">
        <f t="shared" ref="K29:K34" si="2">K19/6</f>
        <v>41.666666666666664</v>
      </c>
      <c r="L29" s="64">
        <f t="shared" ref="L29:L34" si="3">SUM(I29:K29)</f>
        <v>133.85416666666666</v>
      </c>
    </row>
    <row r="30" spans="1:12" ht="13" thickBot="1">
      <c r="A30" s="175" t="str">
        <f t="shared" si="0"/>
        <v>Final Four Showcase</v>
      </c>
      <c r="B30" s="175"/>
      <c r="C30" s="175"/>
      <c r="D30" s="49">
        <v>300</v>
      </c>
      <c r="E30" s="53"/>
      <c r="F30" s="49">
        <f t="shared" si="1"/>
        <v>1400</v>
      </c>
      <c r="G30" s="49">
        <f t="shared" si="1"/>
        <v>3</v>
      </c>
      <c r="I30" s="52">
        <f>D30/C9+5</f>
        <v>23.75</v>
      </c>
      <c r="J30" s="57">
        <f>C11/4*G30</f>
        <v>82.5</v>
      </c>
      <c r="K30" s="63">
        <f t="shared" si="2"/>
        <v>116.66666666666667</v>
      </c>
      <c r="L30" s="64">
        <f t="shared" si="3"/>
        <v>222.91666666666669</v>
      </c>
    </row>
    <row r="31" spans="1:12" ht="13" thickBot="1">
      <c r="A31" s="175" t="str">
        <f t="shared" si="0"/>
        <v>KCI Showcase</v>
      </c>
      <c r="B31" s="175"/>
      <c r="C31" s="175"/>
      <c r="D31" s="49">
        <f>D21</f>
        <v>600</v>
      </c>
      <c r="E31" s="53"/>
      <c r="F31" s="49">
        <f t="shared" si="1"/>
        <v>560</v>
      </c>
      <c r="G31" s="49">
        <f t="shared" si="1"/>
        <v>2</v>
      </c>
      <c r="I31" s="52">
        <f>D31/C9+5</f>
        <v>42.5</v>
      </c>
      <c r="J31" s="57">
        <f>C11/4*G31</f>
        <v>55</v>
      </c>
      <c r="K31" s="63">
        <f t="shared" si="2"/>
        <v>46.666666666666664</v>
      </c>
      <c r="L31" s="64">
        <f t="shared" si="3"/>
        <v>144.16666666666666</v>
      </c>
    </row>
    <row r="32" spans="1:12" ht="13" thickBot="1">
      <c r="A32" s="175">
        <f t="shared" si="0"/>
        <v>0</v>
      </c>
      <c r="B32" s="175"/>
      <c r="C32" s="175"/>
      <c r="D32" s="49">
        <f>D22</f>
        <v>0</v>
      </c>
      <c r="E32" s="53"/>
      <c r="F32" s="49">
        <f t="shared" si="1"/>
        <v>0</v>
      </c>
      <c r="G32" s="49">
        <f t="shared" si="1"/>
        <v>0</v>
      </c>
      <c r="I32" s="52">
        <f>D32/C9+5</f>
        <v>5</v>
      </c>
      <c r="J32" s="57">
        <f>C11/4*G32</f>
        <v>0</v>
      </c>
      <c r="K32" s="63">
        <f t="shared" si="2"/>
        <v>0</v>
      </c>
      <c r="L32" s="64">
        <f t="shared" si="3"/>
        <v>5</v>
      </c>
    </row>
    <row r="33" spans="1:12" ht="13" thickBot="1">
      <c r="A33" s="175">
        <f t="shared" si="0"/>
        <v>0</v>
      </c>
      <c r="B33" s="175"/>
      <c r="C33" s="175"/>
      <c r="D33" s="49">
        <f>D23</f>
        <v>0</v>
      </c>
      <c r="E33" s="53"/>
      <c r="F33" s="49">
        <f t="shared" si="1"/>
        <v>0</v>
      </c>
      <c r="G33" s="49">
        <f t="shared" si="1"/>
        <v>0</v>
      </c>
      <c r="I33" s="52">
        <f>D33/C9+5</f>
        <v>5</v>
      </c>
      <c r="J33" s="57">
        <f>C11/4*G33</f>
        <v>0</v>
      </c>
      <c r="K33" s="63">
        <f t="shared" si="2"/>
        <v>0</v>
      </c>
      <c r="L33" s="64">
        <f t="shared" si="3"/>
        <v>5</v>
      </c>
    </row>
    <row r="34" spans="1:12" ht="13" thickBot="1">
      <c r="A34" s="175">
        <f t="shared" si="0"/>
        <v>0</v>
      </c>
      <c r="B34" s="175"/>
      <c r="C34" s="175"/>
      <c r="D34" s="49">
        <f>D24</f>
        <v>0</v>
      </c>
      <c r="E34" s="53"/>
      <c r="F34" s="49">
        <f t="shared" si="1"/>
        <v>0</v>
      </c>
      <c r="G34" s="49">
        <f t="shared" si="1"/>
        <v>0</v>
      </c>
      <c r="I34" s="52">
        <f>D34/C9+5</f>
        <v>5</v>
      </c>
      <c r="J34" s="57">
        <f>C11/4*G34</f>
        <v>0</v>
      </c>
      <c r="K34" s="63">
        <f t="shared" si="2"/>
        <v>0</v>
      </c>
      <c r="L34" s="64">
        <f t="shared" si="3"/>
        <v>5</v>
      </c>
    </row>
    <row r="35" spans="1:12">
      <c r="A35" s="174"/>
      <c r="B35" s="174"/>
      <c r="C35" s="174"/>
    </row>
    <row r="36" spans="1:12">
      <c r="A36" s="174"/>
      <c r="B36" s="174"/>
      <c r="C36" s="174"/>
    </row>
  </sheetData>
  <mergeCells count="41">
    <mergeCell ref="A31:C31"/>
    <mergeCell ref="A32:C32"/>
    <mergeCell ref="A33:C33"/>
    <mergeCell ref="A34:C34"/>
    <mergeCell ref="I16:L16"/>
    <mergeCell ref="A26:C26"/>
    <mergeCell ref="A27:C27"/>
    <mergeCell ref="A23:C23"/>
    <mergeCell ref="A35:C35"/>
    <mergeCell ref="A36:C36"/>
    <mergeCell ref="D26:G26"/>
    <mergeCell ref="I26:L26"/>
    <mergeCell ref="A29:C29"/>
    <mergeCell ref="A30:C30"/>
    <mergeCell ref="A28:C28"/>
    <mergeCell ref="A24:C24"/>
    <mergeCell ref="A25:C25"/>
    <mergeCell ref="A9:B9"/>
    <mergeCell ref="A10:B10"/>
    <mergeCell ref="A11:B11"/>
    <mergeCell ref="A12:B12"/>
    <mergeCell ref="A13:B13"/>
    <mergeCell ref="A21:C21"/>
    <mergeCell ref="A22:C22"/>
    <mergeCell ref="A5:L5"/>
    <mergeCell ref="A6:L6"/>
    <mergeCell ref="A17:D17"/>
    <mergeCell ref="A18:C18"/>
    <mergeCell ref="A19:C19"/>
    <mergeCell ref="A20:C20"/>
    <mergeCell ref="A8:B8"/>
    <mergeCell ref="F15:G15"/>
    <mergeCell ref="A16:C16"/>
    <mergeCell ref="D16:G16"/>
    <mergeCell ref="A1:L1"/>
    <mergeCell ref="A2:D2"/>
    <mergeCell ref="E2:L2"/>
    <mergeCell ref="A3:D3"/>
    <mergeCell ref="E3:L3"/>
    <mergeCell ref="A4:D4"/>
    <mergeCell ref="E4:L4"/>
  </mergeCells>
  <phoneticPr fontId="16" type="noConversion"/>
  <pageMargins left="0.75" right="0.75" top="1" bottom="1" header="0.5" footer="0.5"/>
  <pageSetup orientation="landscape"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WSA Annual Budget Design</vt:lpstr>
      <vt:lpstr>Player Travel Expense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M. Rairdon</dc:creator>
  <cp:lastModifiedBy>Roger Bush</cp:lastModifiedBy>
  <cp:lastPrinted>2009-05-05T18:39:44Z</cp:lastPrinted>
  <dcterms:created xsi:type="dcterms:W3CDTF">2006-11-15T18:36:53Z</dcterms:created>
  <dcterms:modified xsi:type="dcterms:W3CDTF">2015-05-21T18:03:58Z</dcterms:modified>
</cp:coreProperties>
</file>